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trajectories" sheetId="1" r:id="rId1"/>
    <sheet name="calculation" sheetId="2" r:id="rId2"/>
  </sheets>
  <definedNames/>
  <calcPr fullCalcOnLoad="1"/>
</workbook>
</file>

<file path=xl/sharedStrings.xml><?xml version="1.0" encoding="utf-8"?>
<sst xmlns="http://schemas.openxmlformats.org/spreadsheetml/2006/main" count="62" uniqueCount="53">
  <si>
    <t>e1</t>
  </si>
  <si>
    <t>e2</t>
  </si>
  <si>
    <t>h1</t>
  </si>
  <si>
    <t>h2</t>
  </si>
  <si>
    <t>l</t>
  </si>
  <si>
    <t>mc</t>
  </si>
  <si>
    <t>ma</t>
  </si>
  <si>
    <t>angle between surface of table and (elastic + cradle) just before release</t>
  </si>
  <si>
    <t>theta</t>
  </si>
  <si>
    <t>KE(0)</t>
  </si>
  <si>
    <t>kinetic energy of cradle assembly + foam atom at time (=0) when elastic has zero tension = energy stored in the elastic</t>
  </si>
  <si>
    <t>v(0)</t>
  </si>
  <si>
    <t>vx(t)</t>
  </si>
  <si>
    <t>x</t>
  </si>
  <si>
    <t>y</t>
  </si>
  <si>
    <t>t</t>
  </si>
  <si>
    <t>x coordinate, parallel to floor, x = 0 at edge of table</t>
  </si>
  <si>
    <t>y coordinate, perpendicular to floor, y = 0 at fllor</t>
  </si>
  <si>
    <t>vy(t)</t>
  </si>
  <si>
    <t>arcsin(h2/(e1+e2))</t>
  </si>
  <si>
    <t>y(0)</t>
  </si>
  <si>
    <t>TBC</t>
  </si>
  <si>
    <t>x(0)</t>
  </si>
  <si>
    <t>vy(0)</t>
  </si>
  <si>
    <t>vx(0)</t>
  </si>
  <si>
    <t>velocity of cradle assembly + foam atom at t = 0, inches/second</t>
  </si>
  <si>
    <t>g</t>
  </si>
  <si>
    <t>y(t)</t>
  </si>
  <si>
    <t>x(t)</t>
  </si>
  <si>
    <t>t(htf)</t>
  </si>
  <si>
    <t>time to hit the floor</t>
  </si>
  <si>
    <t>[vy(0) + sqrt(vy(0)^2 + 2y(0)*g)]/g</t>
  </si>
  <si>
    <t>y(0) + vy(0))*t - 1/2*g*t^2, inches</t>
  </si>
  <si>
    <t>length of elastic + cradle, no tension, meters</t>
  </si>
  <si>
    <t>extension of elastic, meters</t>
  </si>
  <si>
    <t>height of table, meters</t>
  </si>
  <si>
    <t>height of attachment point of elastic above table, meters</t>
  </si>
  <si>
    <t>distance from edge of table to point where the foam atom hits the floor, meters</t>
  </si>
  <si>
    <t>mass of cradle assembly, kG</t>
  </si>
  <si>
    <t>mass of foam atom, kG</t>
  </si>
  <si>
    <t>gravitational acceleration, meters/second^2</t>
  </si>
  <si>
    <t>time, t =0 when the elastic returns to zero tension, seconds</t>
  </si>
  <si>
    <t>x component of velocity at time = t, meters/second</t>
  </si>
  <si>
    <t>y component of velocity at time = t, meters/second</t>
  </si>
  <si>
    <t>h1 + (h2* -e1*sin(theta)), meters</t>
  </si>
  <si>
    <t>(-1)*e1*cos(theta),meters</t>
  </si>
  <si>
    <t>sin(theta)*v(0), meters/second</t>
  </si>
  <si>
    <t>cos(theta)*v(0), meters/second</t>
  </si>
  <si>
    <t>vy(0) - 1/2gt, meters/second</t>
  </si>
  <si>
    <t>vx(0), meters/second</t>
  </si>
  <si>
    <t>x(0) + vx(0)*t, meterrs</t>
  </si>
  <si>
    <t>1/2*(mc +ma)*v(0)^2,joules</t>
  </si>
  <si>
    <t>meters/sec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</si>
</sst>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calculation!$C$34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calculation!$B$35:$B$65</c:f>
              <c:numCache>
                <c:ptCount val="31"/>
                <c:pt idx="0">
                  <c:v>-0.5941847823325296</c:v>
                </c:pt>
                <c:pt idx="1">
                  <c:v>-0.5037824466075786</c:v>
                </c:pt>
                <c:pt idx="2">
                  <c:v>-0.4133801108826276</c:v>
                </c:pt>
                <c:pt idx="3">
                  <c:v>-0.32297777515767667</c:v>
                </c:pt>
                <c:pt idx="4">
                  <c:v>-0.23257543943272568</c:v>
                </c:pt>
                <c:pt idx="5">
                  <c:v>-0.1421731037077747</c:v>
                </c:pt>
                <c:pt idx="6">
                  <c:v>-0.05177076798282376</c:v>
                </c:pt>
                <c:pt idx="7">
                  <c:v>0.03863156774212728</c:v>
                </c:pt>
                <c:pt idx="8">
                  <c:v>0.12903390346707821</c:v>
                </c:pt>
                <c:pt idx="9">
                  <c:v>0.21943623919202915</c:v>
                </c:pt>
                <c:pt idx="10">
                  <c:v>0.3098385749169802</c:v>
                </c:pt>
                <c:pt idx="11">
                  <c:v>0.4002409106419311</c:v>
                </c:pt>
                <c:pt idx="12">
                  <c:v>0.49064324636688206</c:v>
                </c:pt>
                <c:pt idx="13">
                  <c:v>0.5810455820918331</c:v>
                </c:pt>
                <c:pt idx="14">
                  <c:v>0.6714479178167841</c:v>
                </c:pt>
                <c:pt idx="15">
                  <c:v>0.761850253541735</c:v>
                </c:pt>
                <c:pt idx="16">
                  <c:v>0.852252589266686</c:v>
                </c:pt>
                <c:pt idx="17">
                  <c:v>0.942654924991637</c:v>
                </c:pt>
                <c:pt idx="18">
                  <c:v>1.0330572607165878</c:v>
                </c:pt>
                <c:pt idx="19">
                  <c:v>1.1234595964415388</c:v>
                </c:pt>
                <c:pt idx="20">
                  <c:v>1.2138619321664899</c:v>
                </c:pt>
                <c:pt idx="21">
                  <c:v>1.304264267891441</c:v>
                </c:pt>
                <c:pt idx="22">
                  <c:v>1.394666603616392</c:v>
                </c:pt>
                <c:pt idx="23">
                  <c:v>1.485068939341343</c:v>
                </c:pt>
                <c:pt idx="24">
                  <c:v>1.5754712750662936</c:v>
                </c:pt>
                <c:pt idx="25">
                  <c:v>1.6658736107912446</c:v>
                </c:pt>
                <c:pt idx="26">
                  <c:v>1.7562759465161957</c:v>
                </c:pt>
                <c:pt idx="27">
                  <c:v>1.8466782822411467</c:v>
                </c:pt>
                <c:pt idx="28">
                  <c:v>1.9370806179660978</c:v>
                </c:pt>
                <c:pt idx="29">
                  <c:v>2.0274829536910484</c:v>
                </c:pt>
                <c:pt idx="30">
                  <c:v>2.1178852894159994</c:v>
                </c:pt>
              </c:numCache>
            </c:numRef>
          </c:xVal>
          <c:yVal>
            <c:numRef>
              <c:f>calculation!$C$35:$C$65</c:f>
              <c:numCache>
                <c:ptCount val="31"/>
                <c:pt idx="0">
                  <c:v>0.8166666666666668</c:v>
                </c:pt>
                <c:pt idx="1">
                  <c:v>0.827385429571879</c:v>
                </c:pt>
                <c:pt idx="2">
                  <c:v>0.8341841924770912</c:v>
                </c:pt>
                <c:pt idx="3">
                  <c:v>0.8370629553823034</c:v>
                </c:pt>
                <c:pt idx="4">
                  <c:v>0.8360217182875154</c:v>
                </c:pt>
                <c:pt idx="5">
                  <c:v>0.8310604811927276</c:v>
                </c:pt>
                <c:pt idx="6">
                  <c:v>0.8221792440979399</c:v>
                </c:pt>
                <c:pt idx="7">
                  <c:v>0.809378007003152</c:v>
                </c:pt>
                <c:pt idx="8">
                  <c:v>0.7926567699083642</c:v>
                </c:pt>
                <c:pt idx="9">
                  <c:v>0.7720155328135764</c:v>
                </c:pt>
                <c:pt idx="10">
                  <c:v>0.7474542957187885</c:v>
                </c:pt>
                <c:pt idx="11">
                  <c:v>0.7189730586240007</c:v>
                </c:pt>
                <c:pt idx="12">
                  <c:v>0.6865718215292129</c:v>
                </c:pt>
                <c:pt idx="13">
                  <c:v>0.6502505844344251</c:v>
                </c:pt>
                <c:pt idx="14">
                  <c:v>0.6100093473396373</c:v>
                </c:pt>
                <c:pt idx="15">
                  <c:v>0.5658481102448494</c:v>
                </c:pt>
                <c:pt idx="16">
                  <c:v>0.5177668731500614</c:v>
                </c:pt>
                <c:pt idx="17">
                  <c:v>0.46576563605527366</c:v>
                </c:pt>
                <c:pt idx="18">
                  <c:v>0.40984439896048586</c:v>
                </c:pt>
                <c:pt idx="19">
                  <c:v>0.35000316186569813</c:v>
                </c:pt>
                <c:pt idx="20">
                  <c:v>0.28624192477091004</c:v>
                </c:pt>
                <c:pt idx="21">
                  <c:v>0.2185606876761227</c:v>
                </c:pt>
                <c:pt idx="22">
                  <c:v>0.14695945058133464</c:v>
                </c:pt>
                <c:pt idx="23">
                  <c:v>0.07143821348654678</c:v>
                </c:pt>
                <c:pt idx="24">
                  <c:v>-0.0080030236082409</c:v>
                </c:pt>
                <c:pt idx="25">
                  <c:v>-0.09136426070302894</c:v>
                </c:pt>
                <c:pt idx="26">
                  <c:v>-0.1786454977978167</c:v>
                </c:pt>
                <c:pt idx="27">
                  <c:v>-0.2698467348926046</c:v>
                </c:pt>
                <c:pt idx="28">
                  <c:v>-0.3649679719873924</c:v>
                </c:pt>
                <c:pt idx="29">
                  <c:v>-0.46400920908218013</c:v>
                </c:pt>
                <c:pt idx="30">
                  <c:v>-0.5669704461769678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calculation!$I$35:$I$65</c:f>
              <c:numCache>
                <c:ptCount val="31"/>
                <c:pt idx="0">
                  <c:v>-0.5941847823325296</c:v>
                </c:pt>
                <c:pt idx="1">
                  <c:v>-0.43999404043829005</c:v>
                </c:pt>
                <c:pt idx="2">
                  <c:v>-0.2858032985440505</c:v>
                </c:pt>
                <c:pt idx="3">
                  <c:v>-0.13161255664981097</c:v>
                </c:pt>
                <c:pt idx="4">
                  <c:v>0.02257818524442856</c:v>
                </c:pt>
                <c:pt idx="5">
                  <c:v>0.1767689271386682</c:v>
                </c:pt>
                <c:pt idx="6">
                  <c:v>0.33095966903290763</c:v>
                </c:pt>
                <c:pt idx="7">
                  <c:v>0.4851504109271473</c:v>
                </c:pt>
                <c:pt idx="8">
                  <c:v>0.6393411528213867</c:v>
                </c:pt>
                <c:pt idx="9">
                  <c:v>0.7935318947156261</c:v>
                </c:pt>
                <c:pt idx="10">
                  <c:v>0.947722636609866</c:v>
                </c:pt>
                <c:pt idx="11">
                  <c:v>1.1019133785041055</c:v>
                </c:pt>
                <c:pt idx="12">
                  <c:v>1.2561041203983447</c:v>
                </c:pt>
                <c:pt idx="13">
                  <c:v>1.4102948622925844</c:v>
                </c:pt>
                <c:pt idx="14">
                  <c:v>1.564485604186824</c:v>
                </c:pt>
                <c:pt idx="15">
                  <c:v>1.7186763460810632</c:v>
                </c:pt>
                <c:pt idx="16">
                  <c:v>1.8728670879753029</c:v>
                </c:pt>
                <c:pt idx="17">
                  <c:v>2.0270578298695425</c:v>
                </c:pt>
                <c:pt idx="18">
                  <c:v>2.1812485717637817</c:v>
                </c:pt>
                <c:pt idx="19">
                  <c:v>2.335439313658022</c:v>
                </c:pt>
                <c:pt idx="20">
                  <c:v>2.4896300555522615</c:v>
                </c:pt>
                <c:pt idx="21">
                  <c:v>2.6438207974465007</c:v>
                </c:pt>
                <c:pt idx="22">
                  <c:v>2.7980115393407403</c:v>
                </c:pt>
                <c:pt idx="23">
                  <c:v>2.95220228123498</c:v>
                </c:pt>
                <c:pt idx="24">
                  <c:v>3.106393023129219</c:v>
                </c:pt>
                <c:pt idx="25">
                  <c:v>3.260583765023459</c:v>
                </c:pt>
                <c:pt idx="26">
                  <c:v>3.4147745069176985</c:v>
                </c:pt>
                <c:pt idx="27">
                  <c:v>3.5689652488119386</c:v>
                </c:pt>
                <c:pt idx="28">
                  <c:v>3.7231559907061778</c:v>
                </c:pt>
                <c:pt idx="29">
                  <c:v>3.877346732600417</c:v>
                </c:pt>
                <c:pt idx="30">
                  <c:v>4.031537474494656</c:v>
                </c:pt>
              </c:numCache>
            </c:numRef>
          </c:xVal>
          <c:yVal>
            <c:numRef>
              <c:f>calculation!$J$35:$J$65</c:f>
              <c:numCache>
                <c:ptCount val="31"/>
                <c:pt idx="0">
                  <c:v>0.8166666666666668</c:v>
                </c:pt>
                <c:pt idx="1">
                  <c:v>0.8363316373378202</c:v>
                </c:pt>
                <c:pt idx="2">
                  <c:v>0.8520766080089737</c:v>
                </c:pt>
                <c:pt idx="3">
                  <c:v>0.8639015786801271</c:v>
                </c:pt>
                <c:pt idx="4">
                  <c:v>0.8718065493512803</c:v>
                </c:pt>
                <c:pt idx="5">
                  <c:v>0.8757915200224339</c:v>
                </c:pt>
                <c:pt idx="6">
                  <c:v>0.8758564906935873</c:v>
                </c:pt>
                <c:pt idx="7">
                  <c:v>0.8720014613647407</c:v>
                </c:pt>
                <c:pt idx="8">
                  <c:v>0.8642264320358941</c:v>
                </c:pt>
                <c:pt idx="9">
                  <c:v>0.8525314027070474</c:v>
                </c:pt>
                <c:pt idx="10">
                  <c:v>0.8369163733782009</c:v>
                </c:pt>
                <c:pt idx="11">
                  <c:v>0.8173813440493543</c:v>
                </c:pt>
                <c:pt idx="12">
                  <c:v>0.7939263147205078</c:v>
                </c:pt>
                <c:pt idx="13">
                  <c:v>0.7665512853916612</c:v>
                </c:pt>
                <c:pt idx="14">
                  <c:v>0.7352562560628146</c:v>
                </c:pt>
                <c:pt idx="15">
                  <c:v>0.700041226733968</c:v>
                </c:pt>
                <c:pt idx="16">
                  <c:v>0.6609061974051212</c:v>
                </c:pt>
                <c:pt idx="17">
                  <c:v>0.6178511680762747</c:v>
                </c:pt>
                <c:pt idx="18">
                  <c:v>0.5708761387474282</c:v>
                </c:pt>
                <c:pt idx="19">
                  <c:v>0.5199811094185817</c:v>
                </c:pt>
                <c:pt idx="20">
                  <c:v>0.4651660800897348</c:v>
                </c:pt>
                <c:pt idx="21">
                  <c:v>0.4064310507608887</c:v>
                </c:pt>
                <c:pt idx="22">
                  <c:v>0.3437760214320419</c:v>
                </c:pt>
                <c:pt idx="23">
                  <c:v>0.27720099210319527</c:v>
                </c:pt>
                <c:pt idx="24">
                  <c:v>0.20670596277434883</c:v>
                </c:pt>
                <c:pt idx="25">
                  <c:v>0.13229093344550202</c:v>
                </c:pt>
                <c:pt idx="26">
                  <c:v>0.05395590411665552</c:v>
                </c:pt>
                <c:pt idx="27">
                  <c:v>-0.028299125212191134</c:v>
                </c:pt>
                <c:pt idx="28">
                  <c:v>-0.11447415454103771</c:v>
                </c:pt>
                <c:pt idx="29">
                  <c:v>-0.2045691838698842</c:v>
                </c:pt>
                <c:pt idx="30">
                  <c:v>-0.29858421319873085</c:v>
                </c:pt>
              </c:numCache>
            </c:numRef>
          </c:yVal>
          <c:smooth val="1"/>
        </c:ser>
        <c:axId val="45467971"/>
        <c:axId val="6558556"/>
      </c:scatterChart>
      <c:valAx>
        <c:axId val="4546797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crossBetween val="midCat"/>
        <c:dispUnits/>
      </c:valAx>
      <c:valAx>
        <c:axId val="6558556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971"/>
        <c:crosses val="autoZero"/>
        <c:crossBetween val="midCat"/>
        <c:dispUnits/>
        <c:majorUnit val="0.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0.6805</cdr:y>
    </cdr:from>
    <cdr:to>
      <cdr:x>0.2145</cdr:x>
      <cdr:y>0.89475</cdr:y>
    </cdr:to>
    <cdr:sp>
      <cdr:nvSpPr>
        <cdr:cNvPr id="1" name="Rectangle 1"/>
        <cdr:cNvSpPr>
          <a:spLocks/>
        </cdr:cNvSpPr>
      </cdr:nvSpPr>
      <cdr:spPr>
        <a:xfrm>
          <a:off x="219075" y="4029075"/>
          <a:ext cx="16383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0.60825</cdr:y>
    </cdr:from>
    <cdr:to>
      <cdr:x>0.21925</cdr:x>
      <cdr:y>0.84025</cdr:y>
    </cdr:to>
    <cdr:sp>
      <cdr:nvSpPr>
        <cdr:cNvPr id="2" name="Line 2"/>
        <cdr:cNvSpPr>
          <a:spLocks/>
        </cdr:cNvSpPr>
      </cdr:nvSpPr>
      <cdr:spPr>
        <a:xfrm>
          <a:off x="1895475" y="3600450"/>
          <a:ext cx="0" cy="1381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0.02525</cdr:x>
      <cdr:y>0.6805</cdr:y>
    </cdr:from>
    <cdr:to>
      <cdr:x>0.21925</cdr:x>
      <cdr:y>0.6805</cdr:y>
    </cdr:to>
    <cdr:sp>
      <cdr:nvSpPr>
        <cdr:cNvPr id="3" name="Line 3"/>
        <cdr:cNvSpPr>
          <a:spLocks/>
        </cdr:cNvSpPr>
      </cdr:nvSpPr>
      <cdr:spPr>
        <a:xfrm flipH="1">
          <a:off x="219075" y="4029075"/>
          <a:ext cx="16859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0.02525</cdr:x>
      <cdr:y>0.6425</cdr:y>
    </cdr:from>
    <cdr:to>
      <cdr:x>0.21925</cdr:x>
      <cdr:y>0.67</cdr:y>
    </cdr:to>
    <cdr:sp>
      <cdr:nvSpPr>
        <cdr:cNvPr id="4" name="Line 4"/>
        <cdr:cNvSpPr>
          <a:spLocks/>
        </cdr:cNvSpPr>
      </cdr:nvSpPr>
      <cdr:spPr>
        <a:xfrm flipH="1">
          <a:off x="219075" y="3810000"/>
          <a:ext cx="1685925" cy="1619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0.6485</cdr:y>
    </cdr:from>
    <cdr:to>
      <cdr:x>0.09975</cdr:x>
      <cdr:y>0.66075</cdr:y>
    </cdr:to>
    <cdr:sp>
      <cdr:nvSpPr>
        <cdr:cNvPr id="5" name="Rectangle 6"/>
        <cdr:cNvSpPr>
          <a:spLocks/>
        </cdr:cNvSpPr>
      </cdr:nvSpPr>
      <cdr:spPr>
        <a:xfrm rot="21117802">
          <a:off x="742950" y="3848100"/>
          <a:ext cx="1143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0.8415</cdr:x>
      <cdr:y>0.82475</cdr:y>
    </cdr:from>
    <cdr:to>
      <cdr:x>0.9115</cdr:x>
      <cdr:y>0.8575</cdr:y>
    </cdr:to>
    <cdr:sp>
      <cdr:nvSpPr>
        <cdr:cNvPr id="6" name="TextBox 7"/>
        <cdr:cNvSpPr txBox="1">
          <a:spLocks noChangeArrowheads="1"/>
        </cdr:cNvSpPr>
      </cdr:nvSpPr>
      <cdr:spPr>
        <a:xfrm>
          <a:off x="7296150" y="48863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light atom</a:t>
          </a:r>
        </a:p>
      </cdr:txBody>
    </cdr:sp>
  </cdr:relSizeAnchor>
  <cdr:relSizeAnchor xmlns:cdr="http://schemas.openxmlformats.org/drawingml/2006/chartDrawing">
    <cdr:from>
      <cdr:x>0.4895</cdr:x>
      <cdr:y>0.82475</cdr:y>
    </cdr:from>
    <cdr:to>
      <cdr:x>0.57175</cdr:x>
      <cdr:y>0.8575</cdr:y>
    </cdr:to>
    <cdr:sp>
      <cdr:nvSpPr>
        <cdr:cNvPr id="7" name="TextBox 8"/>
        <cdr:cNvSpPr txBox="1">
          <a:spLocks noChangeArrowheads="1"/>
        </cdr:cNvSpPr>
      </cdr:nvSpPr>
      <cdr:spPr>
        <a:xfrm>
          <a:off x="4238625" y="4886325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heavy atom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21">
      <selection activeCell="B8" sqref="B8"/>
    </sheetView>
  </sheetViews>
  <sheetFormatPr defaultColWidth="9.140625" defaultRowHeight="12.75"/>
  <cols>
    <col min="2" max="2" width="9.57421875" style="2" bestFit="1" customWidth="1"/>
    <col min="3" max="3" width="9.140625" style="2" customWidth="1"/>
  </cols>
  <sheetData>
    <row r="1" spans="1:4" ht="12.75">
      <c r="A1" t="s">
        <v>0</v>
      </c>
      <c r="B1" s="3">
        <v>0.6</v>
      </c>
      <c r="D1" t="s">
        <v>33</v>
      </c>
    </row>
    <row r="2" spans="1:4" ht="12.75">
      <c r="A2" t="s">
        <v>1</v>
      </c>
      <c r="B2" s="3">
        <v>0.12</v>
      </c>
      <c r="D2" t="s">
        <v>34</v>
      </c>
    </row>
    <row r="3" spans="1:4" ht="12.75">
      <c r="A3" t="s">
        <v>2</v>
      </c>
      <c r="B3" s="3">
        <v>0.8</v>
      </c>
      <c r="D3" t="s">
        <v>35</v>
      </c>
    </row>
    <row r="4" spans="1:4" ht="12.75">
      <c r="A4" t="s">
        <v>3</v>
      </c>
      <c r="B4" s="3">
        <v>0.1</v>
      </c>
      <c r="D4" t="s">
        <v>36</v>
      </c>
    </row>
    <row r="5" spans="1:4" ht="12.75">
      <c r="A5" t="s">
        <v>4</v>
      </c>
      <c r="B5" s="2" t="s">
        <v>21</v>
      </c>
      <c r="D5" t="s">
        <v>37</v>
      </c>
    </row>
    <row r="6" spans="1:4" ht="12.75">
      <c r="A6" t="s">
        <v>5</v>
      </c>
      <c r="B6" s="3">
        <v>0.002</v>
      </c>
      <c r="D6" t="s">
        <v>38</v>
      </c>
    </row>
    <row r="7" spans="1:4" ht="12.75">
      <c r="A7" t="s">
        <v>6</v>
      </c>
      <c r="B7" s="3">
        <v>0.0076</v>
      </c>
      <c r="D7" t="s">
        <v>39</v>
      </c>
    </row>
    <row r="8" spans="1:4" ht="12.75">
      <c r="A8" t="s">
        <v>26</v>
      </c>
      <c r="B8" s="2">
        <v>9.8</v>
      </c>
      <c r="D8" t="s">
        <v>40</v>
      </c>
    </row>
    <row r="9" spans="1:4" ht="15.75">
      <c r="A9" t="s">
        <v>8</v>
      </c>
      <c r="B9" s="2" t="s">
        <v>21</v>
      </c>
      <c r="D9" s="1" t="s">
        <v>7</v>
      </c>
    </row>
    <row r="10" spans="1:4" ht="15.75">
      <c r="A10" t="s">
        <v>13</v>
      </c>
      <c r="D10" s="1" t="s">
        <v>16</v>
      </c>
    </row>
    <row r="11" spans="1:4" ht="15.75">
      <c r="A11" t="s">
        <v>14</v>
      </c>
      <c r="D11" s="1" t="s">
        <v>17</v>
      </c>
    </row>
    <row r="12" spans="1:4" ht="15.75">
      <c r="A12" t="s">
        <v>15</v>
      </c>
      <c r="D12" s="1" t="s">
        <v>41</v>
      </c>
    </row>
    <row r="13" spans="1:4" ht="12.75">
      <c r="A13" t="s">
        <v>9</v>
      </c>
      <c r="D13" t="s">
        <v>10</v>
      </c>
    </row>
    <row r="14" spans="1:4" ht="12.75">
      <c r="A14" t="s">
        <v>11</v>
      </c>
      <c r="D14" t="s">
        <v>25</v>
      </c>
    </row>
    <row r="15" spans="1:4" ht="12.75">
      <c r="A15" t="s">
        <v>12</v>
      </c>
      <c r="D15" t="s">
        <v>42</v>
      </c>
    </row>
    <row r="16" spans="1:4" ht="12.75">
      <c r="A16" t="s">
        <v>18</v>
      </c>
      <c r="D16" t="s">
        <v>43</v>
      </c>
    </row>
    <row r="18" spans="1:4" ht="12.75">
      <c r="A18" t="s">
        <v>9</v>
      </c>
      <c r="B18" s="2">
        <v>0.1</v>
      </c>
      <c r="D18" t="s">
        <v>51</v>
      </c>
    </row>
    <row r="19" spans="1:4" ht="12.75">
      <c r="A19" t="s">
        <v>11</v>
      </c>
      <c r="B19" s="3">
        <f>SQRT(2*B18/(B6+B7))</f>
        <v>4.564354645876384</v>
      </c>
      <c r="D19" t="s">
        <v>52</v>
      </c>
    </row>
    <row r="20" spans="1:4" ht="12.75">
      <c r="A20" t="s">
        <v>8</v>
      </c>
      <c r="B20" s="3">
        <f>ASIN(B4/(B1+B2))</f>
        <v>0.13933934075776955</v>
      </c>
      <c r="D20" t="s">
        <v>19</v>
      </c>
    </row>
    <row r="21" spans="1:4" ht="12.75">
      <c r="A21" t="s">
        <v>20</v>
      </c>
      <c r="B21" s="4">
        <f>B3+(B4-B1*SIN(B20))</f>
        <v>0.8166666666666668</v>
      </c>
      <c r="D21" t="s">
        <v>44</v>
      </c>
    </row>
    <row r="22" spans="1:4" ht="12.75">
      <c r="A22" t="s">
        <v>22</v>
      </c>
      <c r="B22" s="3">
        <f>-B1*COS(B20)</f>
        <v>-0.5941847823325296</v>
      </c>
      <c r="D22" t="s">
        <v>45</v>
      </c>
    </row>
    <row r="23" spans="1:4" ht="12.75">
      <c r="A23" t="s">
        <v>23</v>
      </c>
      <c r="B23" s="3">
        <f>B19*SIN(B20)</f>
        <v>0.633938145260609</v>
      </c>
      <c r="D23" t="s">
        <v>46</v>
      </c>
    </row>
    <row r="24" spans="1:4" ht="12.75">
      <c r="A24" t="s">
        <v>24</v>
      </c>
      <c r="B24" s="3">
        <f>B19*COS(B20)</f>
        <v>4.520116786247549</v>
      </c>
      <c r="D24" t="s">
        <v>47</v>
      </c>
    </row>
    <row r="25" spans="1:4" ht="12.75">
      <c r="A25" t="s">
        <v>18</v>
      </c>
      <c r="D25" t="s">
        <v>48</v>
      </c>
    </row>
    <row r="26" spans="1:4" ht="12.75">
      <c r="A26" t="s">
        <v>12</v>
      </c>
      <c r="D26" t="s">
        <v>49</v>
      </c>
    </row>
    <row r="27" spans="1:4" ht="12.75">
      <c r="A27" t="s">
        <v>27</v>
      </c>
      <c r="D27" t="s">
        <v>32</v>
      </c>
    </row>
    <row r="28" spans="1:4" ht="12.75">
      <c r="A28" t="s">
        <v>28</v>
      </c>
      <c r="D28" t="s">
        <v>50</v>
      </c>
    </row>
    <row r="29" spans="1:6" ht="12.75">
      <c r="A29" t="s">
        <v>29</v>
      </c>
      <c r="D29" t="s">
        <v>30</v>
      </c>
      <c r="F29" t="s">
        <v>31</v>
      </c>
    </row>
    <row r="34" spans="1:3" ht="12.75">
      <c r="A34" t="s">
        <v>15</v>
      </c>
      <c r="B34" s="2" t="s">
        <v>28</v>
      </c>
      <c r="C34" s="2" t="s">
        <v>27</v>
      </c>
    </row>
    <row r="35" spans="1:12" ht="12.75">
      <c r="A35" s="2">
        <v>0</v>
      </c>
      <c r="B35" s="5">
        <f>$B$22+$B$24*$A35</f>
        <v>-0.5941847823325296</v>
      </c>
      <c r="C35" s="5">
        <f>$B$21+$B$23*$A35-0.5*$B$8*$A35^2</f>
        <v>0.8166666666666668</v>
      </c>
      <c r="H35" s="2">
        <v>0</v>
      </c>
      <c r="I35" s="5">
        <v>-0.5941847823325296</v>
      </c>
      <c r="J35" s="5">
        <v>0.8166666666666668</v>
      </c>
      <c r="K35" s="5"/>
      <c r="L35" s="5"/>
    </row>
    <row r="36" spans="1:12" ht="12.75">
      <c r="A36" s="2">
        <v>0.02</v>
      </c>
      <c r="B36" s="5">
        <f aca="true" t="shared" si="0" ref="B36:B65">$B$22+$B$24*$A36</f>
        <v>-0.5037824466075786</v>
      </c>
      <c r="C36" s="5">
        <f aca="true" t="shared" si="1" ref="C36:C65">$B$21+$B$23*$A36-0.5*$B$8*$A36^2</f>
        <v>0.827385429571879</v>
      </c>
      <c r="H36" s="2">
        <v>0.02</v>
      </c>
      <c r="I36" s="5">
        <v>-0.43999404043829005</v>
      </c>
      <c r="J36" s="5">
        <v>0.8363316373378202</v>
      </c>
      <c r="K36" s="5"/>
      <c r="L36" s="5"/>
    </row>
    <row r="37" spans="1:12" ht="12.75">
      <c r="A37" s="2">
        <v>0.04</v>
      </c>
      <c r="B37" s="5">
        <f t="shared" si="0"/>
        <v>-0.4133801108826276</v>
      </c>
      <c r="C37" s="5">
        <f t="shared" si="1"/>
        <v>0.8341841924770912</v>
      </c>
      <c r="H37" s="2">
        <v>0.04</v>
      </c>
      <c r="I37" s="5">
        <v>-0.2858032985440505</v>
      </c>
      <c r="J37" s="5">
        <v>0.8520766080089737</v>
      </c>
      <c r="K37" s="5"/>
      <c r="L37" s="5"/>
    </row>
    <row r="38" spans="1:12" ht="12.75">
      <c r="A38" s="2">
        <v>0.06</v>
      </c>
      <c r="B38" s="5">
        <f t="shared" si="0"/>
        <v>-0.32297777515767667</v>
      </c>
      <c r="C38" s="5">
        <f t="shared" si="1"/>
        <v>0.8370629553823034</v>
      </c>
      <c r="H38" s="2">
        <v>0.06</v>
      </c>
      <c r="I38" s="5">
        <v>-0.13161255664981097</v>
      </c>
      <c r="J38" s="5">
        <v>0.8639015786801271</v>
      </c>
      <c r="K38" s="5"/>
      <c r="L38" s="5"/>
    </row>
    <row r="39" spans="1:12" ht="12.75">
      <c r="A39" s="2">
        <v>0.08</v>
      </c>
      <c r="B39" s="5">
        <f t="shared" si="0"/>
        <v>-0.23257543943272568</v>
      </c>
      <c r="C39" s="5">
        <f t="shared" si="1"/>
        <v>0.8360217182875154</v>
      </c>
      <c r="H39" s="2">
        <v>0.08</v>
      </c>
      <c r="I39" s="5">
        <v>0.02257818524442856</v>
      </c>
      <c r="J39" s="5">
        <v>0.8718065493512803</v>
      </c>
      <c r="K39" s="5"/>
      <c r="L39" s="5"/>
    </row>
    <row r="40" spans="1:12" ht="12.75">
      <c r="A40" s="2">
        <v>0.1</v>
      </c>
      <c r="B40" s="5">
        <f t="shared" si="0"/>
        <v>-0.1421731037077747</v>
      </c>
      <c r="C40" s="5">
        <f t="shared" si="1"/>
        <v>0.8310604811927276</v>
      </c>
      <c r="H40" s="2">
        <v>0.1</v>
      </c>
      <c r="I40" s="5">
        <v>0.1767689271386682</v>
      </c>
      <c r="J40" s="5">
        <v>0.8757915200224339</v>
      </c>
      <c r="K40" s="5"/>
      <c r="L40" s="5"/>
    </row>
    <row r="41" spans="1:12" ht="12.75">
      <c r="A41" s="2">
        <v>0.12</v>
      </c>
      <c r="B41" s="5">
        <f t="shared" si="0"/>
        <v>-0.05177076798282376</v>
      </c>
      <c r="C41" s="5">
        <f t="shared" si="1"/>
        <v>0.8221792440979399</v>
      </c>
      <c r="H41" s="2">
        <v>0.12</v>
      </c>
      <c r="I41" s="5">
        <v>0.33095966903290763</v>
      </c>
      <c r="J41" s="5">
        <v>0.8758564906935873</v>
      </c>
      <c r="K41" s="5"/>
      <c r="L41" s="5"/>
    </row>
    <row r="42" spans="1:12" ht="12.75">
      <c r="A42" s="2">
        <v>0.14</v>
      </c>
      <c r="B42" s="5">
        <f t="shared" si="0"/>
        <v>0.03863156774212728</v>
      </c>
      <c r="C42" s="5">
        <f t="shared" si="1"/>
        <v>0.809378007003152</v>
      </c>
      <c r="H42" s="2">
        <v>0.14</v>
      </c>
      <c r="I42" s="5">
        <v>0.4851504109271473</v>
      </c>
      <c r="J42" s="5">
        <v>0.8720014613647407</v>
      </c>
      <c r="K42" s="5"/>
      <c r="L42" s="5"/>
    </row>
    <row r="43" spans="1:12" ht="12.75">
      <c r="A43" s="2">
        <v>0.16</v>
      </c>
      <c r="B43" s="5">
        <f t="shared" si="0"/>
        <v>0.12903390346707821</v>
      </c>
      <c r="C43" s="5">
        <f t="shared" si="1"/>
        <v>0.7926567699083642</v>
      </c>
      <c r="H43" s="2">
        <v>0.16</v>
      </c>
      <c r="I43" s="5">
        <v>0.6393411528213867</v>
      </c>
      <c r="J43" s="5">
        <v>0.8642264320358941</v>
      </c>
      <c r="K43" s="5"/>
      <c r="L43" s="5"/>
    </row>
    <row r="44" spans="1:12" ht="12.75">
      <c r="A44" s="2">
        <v>0.18</v>
      </c>
      <c r="B44" s="5">
        <f t="shared" si="0"/>
        <v>0.21943623919202915</v>
      </c>
      <c r="C44" s="5">
        <f t="shared" si="1"/>
        <v>0.7720155328135764</v>
      </c>
      <c r="H44" s="2">
        <v>0.18</v>
      </c>
      <c r="I44" s="5">
        <v>0.7935318947156261</v>
      </c>
      <c r="J44" s="5">
        <v>0.8525314027070474</v>
      </c>
      <c r="K44" s="5"/>
      <c r="L44" s="5"/>
    </row>
    <row r="45" spans="1:12" ht="12.75">
      <c r="A45" s="2">
        <v>0.2</v>
      </c>
      <c r="B45" s="5">
        <f t="shared" si="0"/>
        <v>0.3098385749169802</v>
      </c>
      <c r="C45" s="5">
        <f t="shared" si="1"/>
        <v>0.7474542957187885</v>
      </c>
      <c r="H45" s="2">
        <v>0.2</v>
      </c>
      <c r="I45" s="5">
        <v>0.947722636609866</v>
      </c>
      <c r="J45" s="5">
        <v>0.8369163733782009</v>
      </c>
      <c r="K45" s="5"/>
      <c r="L45" s="5"/>
    </row>
    <row r="46" spans="1:12" ht="12.75">
      <c r="A46" s="2">
        <v>0.22</v>
      </c>
      <c r="B46" s="5">
        <f t="shared" si="0"/>
        <v>0.4002409106419311</v>
      </c>
      <c r="C46" s="5">
        <f t="shared" si="1"/>
        <v>0.7189730586240007</v>
      </c>
      <c r="H46" s="2">
        <v>0.22</v>
      </c>
      <c r="I46" s="5">
        <v>1.1019133785041055</v>
      </c>
      <c r="J46" s="5">
        <v>0.8173813440493543</v>
      </c>
      <c r="K46" s="5"/>
      <c r="L46" s="5"/>
    </row>
    <row r="47" spans="1:12" ht="12.75">
      <c r="A47" s="2">
        <v>0.24</v>
      </c>
      <c r="B47" s="5">
        <f t="shared" si="0"/>
        <v>0.49064324636688206</v>
      </c>
      <c r="C47" s="5">
        <f t="shared" si="1"/>
        <v>0.6865718215292129</v>
      </c>
      <c r="H47" s="2">
        <v>0.24</v>
      </c>
      <c r="I47" s="5">
        <v>1.2561041203983447</v>
      </c>
      <c r="J47" s="5">
        <v>0.7939263147205078</v>
      </c>
      <c r="K47" s="5"/>
      <c r="L47" s="5"/>
    </row>
    <row r="48" spans="1:12" ht="12.75">
      <c r="A48" s="2">
        <v>0.26</v>
      </c>
      <c r="B48" s="5">
        <f t="shared" si="0"/>
        <v>0.5810455820918331</v>
      </c>
      <c r="C48" s="5">
        <f t="shared" si="1"/>
        <v>0.6502505844344251</v>
      </c>
      <c r="H48" s="2">
        <v>0.26</v>
      </c>
      <c r="I48" s="5">
        <v>1.4102948622925844</v>
      </c>
      <c r="J48" s="5">
        <v>0.7665512853916612</v>
      </c>
      <c r="K48" s="5"/>
      <c r="L48" s="5"/>
    </row>
    <row r="49" spans="1:12" ht="12.75">
      <c r="A49" s="2">
        <v>0.28</v>
      </c>
      <c r="B49" s="5">
        <f t="shared" si="0"/>
        <v>0.6714479178167841</v>
      </c>
      <c r="C49" s="5">
        <f t="shared" si="1"/>
        <v>0.6100093473396373</v>
      </c>
      <c r="H49" s="2">
        <v>0.28</v>
      </c>
      <c r="I49" s="5">
        <v>1.564485604186824</v>
      </c>
      <c r="J49" s="5">
        <v>0.7352562560628146</v>
      </c>
      <c r="K49" s="5"/>
      <c r="L49" s="5"/>
    </row>
    <row r="50" spans="1:12" ht="12.75">
      <c r="A50" s="2">
        <v>0.3</v>
      </c>
      <c r="B50" s="5">
        <f t="shared" si="0"/>
        <v>0.761850253541735</v>
      </c>
      <c r="C50" s="5">
        <f t="shared" si="1"/>
        <v>0.5658481102448494</v>
      </c>
      <c r="H50" s="2">
        <v>0.3</v>
      </c>
      <c r="I50" s="5">
        <v>1.7186763460810632</v>
      </c>
      <c r="J50" s="5">
        <v>0.700041226733968</v>
      </c>
      <c r="K50" s="5"/>
      <c r="L50" s="5"/>
    </row>
    <row r="51" spans="1:12" ht="12.75">
      <c r="A51" s="2">
        <v>0.32</v>
      </c>
      <c r="B51" s="5">
        <f t="shared" si="0"/>
        <v>0.852252589266686</v>
      </c>
      <c r="C51" s="5">
        <f t="shared" si="1"/>
        <v>0.5177668731500614</v>
      </c>
      <c r="H51" s="2">
        <v>0.32</v>
      </c>
      <c r="I51" s="5">
        <v>1.8728670879753029</v>
      </c>
      <c r="J51" s="5">
        <v>0.6609061974051212</v>
      </c>
      <c r="K51" s="5"/>
      <c r="L51" s="5"/>
    </row>
    <row r="52" spans="1:12" ht="12.75">
      <c r="A52" s="2">
        <v>0.34</v>
      </c>
      <c r="B52" s="5">
        <f t="shared" si="0"/>
        <v>0.942654924991637</v>
      </c>
      <c r="C52" s="5">
        <f t="shared" si="1"/>
        <v>0.46576563605527366</v>
      </c>
      <c r="H52" s="2">
        <v>0.34</v>
      </c>
      <c r="I52" s="5">
        <v>2.0270578298695425</v>
      </c>
      <c r="J52" s="5">
        <v>0.6178511680762747</v>
      </c>
      <c r="K52" s="5"/>
      <c r="L52" s="5"/>
    </row>
    <row r="53" spans="1:12" ht="12.75">
      <c r="A53" s="2">
        <v>0.36</v>
      </c>
      <c r="B53" s="5">
        <f t="shared" si="0"/>
        <v>1.0330572607165878</v>
      </c>
      <c r="C53" s="5">
        <f t="shared" si="1"/>
        <v>0.40984439896048586</v>
      </c>
      <c r="H53" s="2">
        <v>0.36</v>
      </c>
      <c r="I53" s="5">
        <v>2.1812485717637817</v>
      </c>
      <c r="J53" s="5">
        <v>0.5708761387474282</v>
      </c>
      <c r="K53" s="5"/>
      <c r="L53" s="5"/>
    </row>
    <row r="54" spans="1:12" ht="12.75">
      <c r="A54" s="2">
        <v>0.38</v>
      </c>
      <c r="B54" s="5">
        <f t="shared" si="0"/>
        <v>1.1234595964415388</v>
      </c>
      <c r="C54" s="5">
        <f t="shared" si="1"/>
        <v>0.35000316186569813</v>
      </c>
      <c r="H54" s="2">
        <v>0.38</v>
      </c>
      <c r="I54" s="5">
        <v>2.335439313658022</v>
      </c>
      <c r="J54" s="5">
        <v>0.5199811094185817</v>
      </c>
      <c r="K54" s="5"/>
      <c r="L54" s="5"/>
    </row>
    <row r="55" spans="1:12" ht="12.75">
      <c r="A55" s="2">
        <v>0.4</v>
      </c>
      <c r="B55" s="5">
        <f t="shared" si="0"/>
        <v>1.2138619321664899</v>
      </c>
      <c r="C55" s="5">
        <f t="shared" si="1"/>
        <v>0.28624192477091004</v>
      </c>
      <c r="H55" s="2">
        <v>0.4</v>
      </c>
      <c r="I55" s="5">
        <v>2.4896300555522615</v>
      </c>
      <c r="J55" s="5">
        <v>0.4651660800897348</v>
      </c>
      <c r="K55" s="5"/>
      <c r="L55" s="5"/>
    </row>
    <row r="56" spans="1:12" ht="12.75">
      <c r="A56" s="2">
        <v>0.42</v>
      </c>
      <c r="B56" s="5">
        <f t="shared" si="0"/>
        <v>1.304264267891441</v>
      </c>
      <c r="C56" s="5">
        <f t="shared" si="1"/>
        <v>0.2185606876761227</v>
      </c>
      <c r="H56" s="2">
        <v>0.42</v>
      </c>
      <c r="I56" s="5">
        <v>2.6438207974465007</v>
      </c>
      <c r="J56" s="5">
        <v>0.4064310507608887</v>
      </c>
      <c r="K56" s="5"/>
      <c r="L56" s="5"/>
    </row>
    <row r="57" spans="1:12" ht="12.75">
      <c r="A57" s="2">
        <v>0.44</v>
      </c>
      <c r="B57" s="5">
        <f t="shared" si="0"/>
        <v>1.394666603616392</v>
      </c>
      <c r="C57" s="5">
        <f t="shared" si="1"/>
        <v>0.14695945058133464</v>
      </c>
      <c r="H57" s="2">
        <v>0.44</v>
      </c>
      <c r="I57" s="5">
        <v>2.7980115393407403</v>
      </c>
      <c r="J57" s="5">
        <v>0.3437760214320419</v>
      </c>
      <c r="K57" s="5"/>
      <c r="L57" s="5"/>
    </row>
    <row r="58" spans="1:12" ht="12.75">
      <c r="A58" s="2">
        <v>0.46</v>
      </c>
      <c r="B58" s="5">
        <f t="shared" si="0"/>
        <v>1.485068939341343</v>
      </c>
      <c r="C58" s="5">
        <f t="shared" si="1"/>
        <v>0.07143821348654678</v>
      </c>
      <c r="H58" s="2">
        <v>0.46</v>
      </c>
      <c r="I58" s="5">
        <v>2.95220228123498</v>
      </c>
      <c r="J58" s="5">
        <v>0.27720099210319527</v>
      </c>
      <c r="K58" s="5"/>
      <c r="L58" s="5"/>
    </row>
    <row r="59" spans="1:12" ht="12.75">
      <c r="A59" s="2">
        <v>0.48</v>
      </c>
      <c r="B59" s="5">
        <f t="shared" si="0"/>
        <v>1.5754712750662936</v>
      </c>
      <c r="C59" s="5">
        <f t="shared" si="1"/>
        <v>-0.0080030236082409</v>
      </c>
      <c r="H59" s="2">
        <v>0.48</v>
      </c>
      <c r="I59" s="5">
        <v>3.106393023129219</v>
      </c>
      <c r="J59" s="5">
        <v>0.20670596277434883</v>
      </c>
      <c r="K59" s="5"/>
      <c r="L59" s="5"/>
    </row>
    <row r="60" spans="1:12" ht="12.75">
      <c r="A60" s="2">
        <v>0.5</v>
      </c>
      <c r="B60" s="5">
        <f t="shared" si="0"/>
        <v>1.6658736107912446</v>
      </c>
      <c r="C60" s="5">
        <f t="shared" si="1"/>
        <v>-0.09136426070302894</v>
      </c>
      <c r="H60" s="2">
        <v>0.5</v>
      </c>
      <c r="I60" s="5">
        <v>3.260583765023459</v>
      </c>
      <c r="J60" s="5">
        <v>0.13229093344550202</v>
      </c>
      <c r="K60" s="5"/>
      <c r="L60" s="5"/>
    </row>
    <row r="61" spans="1:12" ht="12.75">
      <c r="A61" s="2">
        <v>0.52</v>
      </c>
      <c r="B61" s="5">
        <f t="shared" si="0"/>
        <v>1.7562759465161957</v>
      </c>
      <c r="C61" s="5">
        <f t="shared" si="1"/>
        <v>-0.1786454977978167</v>
      </c>
      <c r="H61" s="2">
        <v>0.52</v>
      </c>
      <c r="I61" s="5">
        <v>3.4147745069176985</v>
      </c>
      <c r="J61" s="5">
        <v>0.05395590411665552</v>
      </c>
      <c r="K61" s="5"/>
      <c r="L61" s="5"/>
    </row>
    <row r="62" spans="1:12" ht="12.75">
      <c r="A62" s="2">
        <v>0.54</v>
      </c>
      <c r="B62" s="5">
        <f t="shared" si="0"/>
        <v>1.8466782822411467</v>
      </c>
      <c r="C62" s="5">
        <f t="shared" si="1"/>
        <v>-0.2698467348926046</v>
      </c>
      <c r="H62" s="2">
        <v>0.54</v>
      </c>
      <c r="I62" s="5">
        <v>3.5689652488119386</v>
      </c>
      <c r="J62" s="5">
        <v>-0.028299125212191134</v>
      </c>
      <c r="K62" s="5"/>
      <c r="L62" s="5"/>
    </row>
    <row r="63" spans="1:12" ht="12.75">
      <c r="A63" s="2">
        <v>0.56</v>
      </c>
      <c r="B63" s="5">
        <f t="shared" si="0"/>
        <v>1.9370806179660978</v>
      </c>
      <c r="C63" s="5">
        <f t="shared" si="1"/>
        <v>-0.3649679719873924</v>
      </c>
      <c r="H63" s="2">
        <v>0.56</v>
      </c>
      <c r="I63" s="5">
        <v>3.7231559907061778</v>
      </c>
      <c r="J63" s="5">
        <v>-0.11447415454103771</v>
      </c>
      <c r="K63" s="5"/>
      <c r="L63" s="5"/>
    </row>
    <row r="64" spans="1:12" ht="12.75">
      <c r="A64" s="2">
        <v>0.58</v>
      </c>
      <c r="B64" s="5">
        <f t="shared" si="0"/>
        <v>2.0274829536910484</v>
      </c>
      <c r="C64" s="5">
        <f t="shared" si="1"/>
        <v>-0.46400920908218013</v>
      </c>
      <c r="H64" s="2">
        <v>0.58</v>
      </c>
      <c r="I64" s="5">
        <v>3.877346732600417</v>
      </c>
      <c r="J64" s="5">
        <v>-0.2045691838698842</v>
      </c>
      <c r="K64" s="5"/>
      <c r="L64" s="5"/>
    </row>
    <row r="65" spans="1:12" ht="12.75">
      <c r="A65" s="2">
        <v>0.6</v>
      </c>
      <c r="B65" s="5">
        <f t="shared" si="0"/>
        <v>2.1178852894159994</v>
      </c>
      <c r="C65" s="5">
        <f t="shared" si="1"/>
        <v>-0.5669704461769678</v>
      </c>
      <c r="H65" s="2">
        <v>0.6</v>
      </c>
      <c r="I65" s="5">
        <v>4.031537474494656</v>
      </c>
      <c r="J65" s="5">
        <v>-0.29858421319873085</v>
      </c>
      <c r="K65" s="5"/>
      <c r="L65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Dallas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</dc:creator>
  <cp:keywords/>
  <dc:description/>
  <cp:lastModifiedBy>melton</cp:lastModifiedBy>
  <dcterms:created xsi:type="dcterms:W3CDTF">2008-04-24T01:16:07Z</dcterms:created>
  <dcterms:modified xsi:type="dcterms:W3CDTF">2008-04-29T19:08:40Z</dcterms:modified>
  <cp:category/>
  <cp:version/>
  <cp:contentType/>
  <cp:contentStatus/>
</cp:coreProperties>
</file>